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 O P A\Corporate Services\Corporate Communications\New Website - Document Uploads\Teachers\Consultations\2012\"/>
    </mc:Choice>
  </mc:AlternateContent>
  <bookViews>
    <workbookView showHorizontalScroll="0" showVerticalScroll="0" showSheetTabs="0" xWindow="120" yWindow="75" windowWidth="15480" windowHeight="11640"/>
  </bookViews>
  <sheets>
    <sheet name="TPS" sheetId="4" r:id="rId1"/>
    <sheet name="Sheet1" sheetId="1" r:id="rId2"/>
  </sheets>
  <calcPr calcId="162913"/>
</workbook>
</file>

<file path=xl/calcChain.xml><?xml version="1.0" encoding="utf-8"?>
<calcChain xmlns="http://schemas.openxmlformats.org/spreadsheetml/2006/main">
  <c r="I16" i="4" l="1"/>
  <c r="I17" i="4"/>
  <c r="I18" i="4"/>
  <c r="I19" i="4"/>
  <c r="I20" i="4"/>
  <c r="I21" i="4"/>
  <c r="I22" i="4"/>
  <c r="I15" i="4"/>
  <c r="G16" i="4"/>
  <c r="G17" i="4"/>
  <c r="G18" i="4"/>
  <c r="G19" i="4"/>
  <c r="G20" i="4"/>
  <c r="G21" i="4"/>
  <c r="G22" i="4"/>
  <c r="G15" i="4"/>
  <c r="E18" i="4"/>
  <c r="E19" i="4"/>
  <c r="E20" i="4"/>
  <c r="E22" i="4"/>
  <c r="E15" i="4"/>
  <c r="B16" i="4"/>
  <c r="B17" i="4"/>
  <c r="B18" i="4"/>
  <c r="B19" i="4"/>
  <c r="B20" i="4"/>
  <c r="B21" i="4"/>
  <c r="B22" i="4"/>
  <c r="B15" i="4"/>
  <c r="E25" i="1"/>
  <c r="E26" i="1"/>
  <c r="E33" i="1"/>
  <c r="E36" i="1" s="1"/>
  <c r="I42" i="4" s="1"/>
  <c r="E39" i="1"/>
  <c r="I50" i="4" s="1"/>
  <c r="E32" i="1"/>
  <c r="E27" i="1"/>
  <c r="E37" i="1"/>
  <c r="I44" i="4" s="1"/>
  <c r="E31" i="1"/>
  <c r="C12" i="1"/>
  <c r="E16" i="4" s="1"/>
  <c r="C13" i="1"/>
  <c r="E17" i="4" s="1"/>
  <c r="C14" i="1"/>
  <c r="C17" i="1"/>
  <c r="E21" i="4" s="1"/>
  <c r="C11" i="1"/>
  <c r="E38" i="1" l="1"/>
  <c r="I46" i="4" s="1"/>
</calcChain>
</file>

<file path=xl/sharedStrings.xml><?xml version="1.0" encoding="utf-8"?>
<sst xmlns="http://schemas.openxmlformats.org/spreadsheetml/2006/main" count="46" uniqueCount="42">
  <si>
    <t>TPS modeller (effect of change of contribution rates)</t>
  </si>
  <si>
    <t>Contribution rates</t>
  </si>
  <si>
    <t>Lower band</t>
  </si>
  <si>
    <t>Upper band</t>
  </si>
  <si>
    <t>Old contribution</t>
  </si>
  <si>
    <t>New contribution</t>
  </si>
  <si>
    <t>Employer contribution rate</t>
  </si>
  <si>
    <t>To be entered by user:</t>
  </si>
  <si>
    <t>Salary (FTE):</t>
  </si>
  <si>
    <t>Part time fraction:</t>
  </si>
  <si>
    <t>Tax rate:</t>
  </si>
  <si>
    <t>To calculate:</t>
  </si>
  <si>
    <t>Monthly contributions after tax:</t>
  </si>
  <si>
    <t>Current:</t>
  </si>
  <si>
    <t>Future:</t>
  </si>
  <si>
    <t>Increase:</t>
  </si>
  <si>
    <t>Employer:</t>
  </si>
  <si>
    <t>Current contribution rate:</t>
  </si>
  <si>
    <t>Future contribution rate:</t>
  </si>
  <si>
    <t>%</t>
  </si>
  <si>
    <t>Pensionable salary:</t>
  </si>
  <si>
    <t>Comments:</t>
  </si>
  <si>
    <t>This modeller will work for other schemes by replacing the contribution rate tables accordingly.</t>
  </si>
  <si>
    <t>You can use the calculator to see the effect on your pay.</t>
  </si>
  <si>
    <t>Old contribution %</t>
  </si>
  <si>
    <t>New contribution %</t>
  </si>
  <si>
    <t> You must enter the correct information in the following three fields</t>
  </si>
  <si>
    <t xml:space="preserve">Your pensionable annual salary </t>
  </si>
  <si>
    <t>If you work part-time this must be the whole time equivalent salary i.e. the salary you would be paid if you were working full-time</t>
  </si>
  <si>
    <t xml:space="preserve">Your working pattern </t>
  </si>
  <si>
    <t xml:space="preserve">If full time enter 1. If part time enter the fraction of full time your work for example those working 3 days out of 5 would put 0.6 similarly those working 30 hours out of 40 would put  0.75 </t>
  </si>
  <si>
    <t>Your income tax rate</t>
  </si>
  <si>
    <t xml:space="preserve">Rates of income tax are determined by an individuals circumstances. However enter here the rate of tax you currently pay ranging from 20% for basic rate, 40% higher rate and 50% additional rate </t>
  </si>
  <si>
    <t>Monthly contribution (after tax) towards pension now</t>
  </si>
  <si>
    <t>Monthly increase</t>
  </si>
  <si>
    <t>The above figures assume your pay and tax details do not alter</t>
  </si>
  <si>
    <t xml:space="preserve">Monthly cost to your employer </t>
  </si>
  <si>
    <t>This shows the contribution made by your employer towards your pension</t>
  </si>
  <si>
    <t>STSS Employee Contribution Increase Calculator</t>
  </si>
  <si>
    <t>This is intended to illustrate the effect of the proposed, second year pension contribution increases to be implemented from April 2013.  It is only an estimate and relies on the information that you input into the three required fields below.</t>
  </si>
  <si>
    <t>Proposed Contribution Rate Changes  for 2013/14 before tax</t>
  </si>
  <si>
    <t>Monthly contribution (after tax)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</si>
</sst>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quot;£&quot;#,##0.00"/>
    <numFmt numFmtId="167" formatCode="&quot;£&quot;#,##0"/>
  </numFmts>
  <fonts count="12" x14ac:knownFonts="1">
    <font>
      <sz val="11"/>
      <color theme="1"/>
      <name val="Calibri"/>
      <family val="2"/>
      <scheme val="minor"/>
    </font>
    <font>
      <sz val="11"/>
      <color indexed="8"/>
      <name val="Calibri"/>
      <family val="2"/>
    </font>
    <font>
      <b/>
      <sz val="11"/>
      <color indexed="8"/>
      <name val="Calibri"/>
      <family val="2"/>
    </font>
    <font>
      <sz val="10"/>
      <name val="Arial"/>
    </font>
    <font>
      <b/>
      <sz val="12"/>
      <name val="Arial"/>
      <family val="2"/>
    </font>
    <font>
      <sz val="12"/>
      <name val="Arial"/>
      <family val="2"/>
    </font>
    <font>
      <b/>
      <sz val="10"/>
      <name val="Arial"/>
      <family val="2"/>
    </font>
    <font>
      <b/>
      <u/>
      <sz val="12"/>
      <name val="Arial"/>
      <family val="2"/>
    </font>
    <font>
      <b/>
      <sz val="11"/>
      <name val="Arial"/>
      <family val="2"/>
    </font>
    <font>
      <sz val="12"/>
      <name val="Arial"/>
    </font>
    <font>
      <i/>
      <sz val="12"/>
      <name val="Arial"/>
      <family val="2"/>
    </font>
    <font>
      <b/>
      <sz val="19"/>
      <name val="Arial"/>
    </font>
  </fonts>
  <fills count="3">
    <fill>
      <patternFill patternType="none"/>
    </fill>
    <fill>
      <patternFill patternType="gray125"/>
    </fill>
    <fill>
      <patternFill patternType="solid">
        <fgColor indexed="9"/>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49">
    <xf numFmtId="0" fontId="0" fillId="0" borderId="0" xfId="0"/>
    <xf numFmtId="0" fontId="2" fillId="0" borderId="0" xfId="0" applyFont="1"/>
    <xf numFmtId="0" fontId="2" fillId="0" borderId="0" xfId="0" applyFont="1" applyAlignment="1">
      <alignment wrapText="1"/>
    </xf>
    <xf numFmtId="164" fontId="0" fillId="0" borderId="0" xfId="0" applyNumberFormat="1"/>
    <xf numFmtId="10" fontId="0" fillId="0" borderId="0" xfId="0" applyNumberFormat="1"/>
    <xf numFmtId="165" fontId="0" fillId="0" borderId="0" xfId="1" applyNumberFormat="1" applyFont="1"/>
    <xf numFmtId="9" fontId="0" fillId="0" borderId="0" xfId="0" applyNumberFormat="1"/>
    <xf numFmtId="0" fontId="2" fillId="0" borderId="0" xfId="0" applyFont="1" applyAlignment="1">
      <alignment horizontal="right"/>
    </xf>
    <xf numFmtId="0" fontId="2" fillId="0" borderId="0" xfId="0" applyFont="1" applyAlignment="1">
      <alignment horizontal="right" wrapText="1"/>
    </xf>
    <xf numFmtId="43" fontId="0" fillId="0" borderId="0" xfId="1" applyNumberFormat="1" applyFont="1"/>
    <xf numFmtId="43" fontId="0" fillId="0" borderId="0" xfId="0" applyNumberFormat="1"/>
    <xf numFmtId="0" fontId="3" fillId="2" borderId="0" xfId="2" applyFill="1"/>
    <xf numFmtId="0" fontId="3" fillId="0" borderId="0" xfId="2"/>
    <xf numFmtId="0" fontId="4" fillId="2" borderId="0" xfId="2" applyFont="1" applyFill="1"/>
    <xf numFmtId="0" fontId="5" fillId="2" borderId="0" xfId="2" applyFont="1" applyFill="1" applyAlignment="1">
      <alignment horizontal="left"/>
    </xf>
    <xf numFmtId="0" fontId="3" fillId="2" borderId="0" xfId="2" applyNumberFormat="1" applyFill="1" applyBorder="1" applyAlignment="1">
      <alignment horizontal="center" vertical="top" wrapText="1"/>
    </xf>
    <xf numFmtId="0" fontId="3" fillId="2" borderId="0" xfId="2" applyFill="1" applyBorder="1" applyAlignment="1">
      <alignment horizontal="center" vertical="top" wrapText="1"/>
    </xf>
    <xf numFmtId="164" fontId="3" fillId="2" borderId="0" xfId="2" applyNumberFormat="1" applyFill="1" applyBorder="1" applyAlignment="1">
      <alignment horizontal="center" vertical="top" wrapText="1"/>
    </xf>
    <xf numFmtId="2" fontId="3" fillId="2" borderId="0" xfId="2" applyNumberFormat="1" applyFill="1" applyBorder="1" applyAlignment="1">
      <alignment horizontal="center" vertical="top" wrapText="1"/>
    </xf>
    <xf numFmtId="0" fontId="3" fillId="0" borderId="0" xfId="2" applyAlignment="1">
      <alignment horizontal="left"/>
    </xf>
    <xf numFmtId="0" fontId="7" fillId="2" borderId="0" xfId="2" applyFont="1" applyFill="1" applyAlignment="1">
      <alignment horizontal="left"/>
    </xf>
    <xf numFmtId="0" fontId="3" fillId="0" borderId="0" xfId="2" applyAlignment="1">
      <alignment vertical="center"/>
    </xf>
    <xf numFmtId="0" fontId="3" fillId="2" borderId="0" xfId="2" applyFill="1" applyBorder="1"/>
    <xf numFmtId="0" fontId="4" fillId="0" borderId="0" xfId="2" applyFont="1" applyAlignment="1">
      <alignment horizontal="left" vertical="center"/>
    </xf>
    <xf numFmtId="0" fontId="3" fillId="2" borderId="0" xfId="2" applyFill="1" applyAlignment="1">
      <alignment vertical="center"/>
    </xf>
    <xf numFmtId="0" fontId="5" fillId="2" borderId="0" xfId="2" applyFont="1" applyFill="1" applyAlignment="1">
      <alignment horizontal="justify" vertical="center"/>
    </xf>
    <xf numFmtId="0" fontId="4" fillId="0" borderId="0" xfId="2" applyFont="1" applyAlignment="1">
      <alignment vertical="center"/>
    </xf>
    <xf numFmtId="0" fontId="5" fillId="2" borderId="0" xfId="2" applyFont="1" applyFill="1" applyBorder="1" applyAlignment="1">
      <alignment horizontal="left"/>
    </xf>
    <xf numFmtId="166" fontId="8" fillId="2" borderId="0" xfId="2" applyNumberFormat="1" applyFont="1" applyFill="1" applyBorder="1" applyAlignment="1">
      <alignment horizontal="center"/>
    </xf>
    <xf numFmtId="166" fontId="8" fillId="2" borderId="0" xfId="2" applyNumberFormat="1" applyFont="1" applyFill="1" applyBorder="1"/>
    <xf numFmtId="0" fontId="10" fillId="2" borderId="0" xfId="2" applyFont="1" applyFill="1" applyAlignment="1">
      <alignment horizontal="left"/>
    </xf>
    <xf numFmtId="167" fontId="8" fillId="2" borderId="1" xfId="2" applyNumberFormat="1" applyFont="1" applyFill="1" applyBorder="1" applyAlignment="1" applyProtection="1">
      <alignment horizontal="center"/>
      <protection locked="0"/>
    </xf>
    <xf numFmtId="4" fontId="8" fillId="2" borderId="1" xfId="2" applyNumberFormat="1" applyFont="1" applyFill="1" applyBorder="1" applyAlignment="1" applyProtection="1">
      <alignment horizontal="center"/>
      <protection locked="0"/>
    </xf>
    <xf numFmtId="9" fontId="8" fillId="2" borderId="1" xfId="2" applyNumberFormat="1" applyFont="1" applyFill="1" applyBorder="1" applyAlignment="1" applyProtection="1">
      <alignment horizontal="center"/>
      <protection locked="0"/>
    </xf>
    <xf numFmtId="0" fontId="11" fillId="2" borderId="0" xfId="2" applyFont="1" applyFill="1" applyAlignment="1">
      <alignment horizontal="center"/>
    </xf>
    <xf numFmtId="0" fontId="4" fillId="2" borderId="0" xfId="2" applyFont="1" applyFill="1" applyAlignment="1">
      <alignment horizontal="justify"/>
    </xf>
    <xf numFmtId="3" fontId="3" fillId="2" borderId="2" xfId="2" applyNumberFormat="1" applyFill="1" applyBorder="1" applyAlignment="1">
      <alignment horizontal="center" vertical="top" wrapText="1"/>
    </xf>
    <xf numFmtId="0" fontId="3" fillId="2" borderId="2" xfId="2" applyNumberFormat="1" applyFill="1" applyBorder="1" applyAlignment="1">
      <alignment horizontal="center" vertical="top" wrapText="1"/>
    </xf>
    <xf numFmtId="0" fontId="6" fillId="2" borderId="2" xfId="2" applyFont="1" applyFill="1" applyBorder="1" applyAlignment="1">
      <alignment horizontal="center"/>
    </xf>
    <xf numFmtId="2" fontId="3" fillId="2" borderId="2" xfId="2" applyNumberFormat="1" applyFill="1" applyBorder="1" applyAlignment="1">
      <alignment horizontal="center" vertical="top" wrapText="1"/>
    </xf>
    <xf numFmtId="0" fontId="5" fillId="2" borderId="0" xfId="2" applyFont="1" applyFill="1" applyAlignment="1">
      <alignment horizontal="left"/>
    </xf>
    <xf numFmtId="0" fontId="5" fillId="2" borderId="0" xfId="2" applyFont="1" applyFill="1" applyBorder="1" applyAlignment="1">
      <alignment horizontal="left"/>
    </xf>
    <xf numFmtId="166" fontId="8" fillId="2" borderId="3" xfId="2" applyNumberFormat="1" applyFont="1" applyFill="1" applyBorder="1" applyAlignment="1">
      <alignment horizontal="center"/>
    </xf>
    <xf numFmtId="166" fontId="8" fillId="2" borderId="4" xfId="2" applyNumberFormat="1" applyFont="1" applyFill="1" applyBorder="1" applyAlignment="1">
      <alignment horizontal="center"/>
    </xf>
    <xf numFmtId="0" fontId="9" fillId="2" borderId="0" xfId="2" applyFont="1" applyFill="1" applyAlignment="1">
      <alignment horizontal="justify" vertical="justify"/>
    </xf>
    <xf numFmtId="0" fontId="4" fillId="2" borderId="0" xfId="2" applyFont="1" applyFill="1" applyAlignment="1">
      <alignment horizontal="left" vertical="center"/>
    </xf>
    <xf numFmtId="10" fontId="3" fillId="2" borderId="0" xfId="2" applyNumberFormat="1" applyFill="1" applyBorder="1" applyAlignment="1">
      <alignment horizontal="center" vertical="top" wrapText="1"/>
    </xf>
    <xf numFmtId="0" fontId="5" fillId="2" borderId="0" xfId="2" applyNumberFormat="1" applyFont="1" applyFill="1" applyBorder="1" applyAlignment="1">
      <alignment horizontal="left" vertical="top" wrapText="1"/>
    </xf>
    <xf numFmtId="0" fontId="5" fillId="2" borderId="0" xfId="2" applyFont="1" applyFill="1" applyAlignment="1">
      <alignment horizontal="justify" vertical="justify"/>
    </xf>
  </cellXfs>
  <cellStyles count="3">
    <cellStyle name="Comma" xfId="1" builtinId="3"/>
    <cellStyle name="Normal" xfId="0" builtinId="0"/>
    <cellStyle name="Normal_Contribution Increase Calculator"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47625</xdr:rowOff>
    </xdr:from>
    <xdr:to>
      <xdr:col>9</xdr:col>
      <xdr:colOff>257175</xdr:colOff>
      <xdr:row>4</xdr:row>
      <xdr:rowOff>9525</xdr:rowOff>
    </xdr:to>
    <xdr:pic>
      <xdr:nvPicPr>
        <xdr:cNvPr id="1025" name="Picture 1" descr="SPPA_LOGO_COLOUR_UNDERLINELO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3932"/>
        <a:stretch>
          <a:fillRect/>
        </a:stretch>
      </xdr:blipFill>
      <xdr:spPr bwMode="auto">
        <a:xfrm>
          <a:off x="142875" y="47625"/>
          <a:ext cx="52482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514350</xdr:colOff>
      <xdr:row>2</xdr:row>
      <xdr:rowOff>9525</xdr:rowOff>
    </xdr:from>
    <xdr:to>
      <xdr:col>9</xdr:col>
      <xdr:colOff>704850</xdr:colOff>
      <xdr:row>4</xdr:row>
      <xdr:rowOff>66675</xdr:rowOff>
    </xdr:to>
    <xdr:pic>
      <xdr:nvPicPr>
        <xdr:cNvPr id="1026" name="Picture 2" descr="dotsgood"/>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0525" y="333375"/>
          <a:ext cx="16383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J52"/>
  <sheetViews>
    <sheetView showGridLines="0" showRowColHeaders="0" tabSelected="1" defaultGridColor="0" colorId="22" workbookViewId="0">
      <selection activeCell="P32" sqref="P32"/>
    </sheetView>
  </sheetViews>
  <sheetFormatPr defaultRowHeight="12.75" x14ac:dyDescent="0.2"/>
  <cols>
    <col min="1" max="1" width="0.85546875" style="12" customWidth="1"/>
    <col min="2" max="2" width="9.85546875" style="12" customWidth="1"/>
    <col min="3" max="3" width="1.7109375" style="12" customWidth="1"/>
    <col min="4" max="4" width="10.28515625" style="12" customWidth="1"/>
    <col min="5" max="10" width="10.85546875" style="12" customWidth="1"/>
    <col min="11" max="16384" width="9.140625" style="12"/>
  </cols>
  <sheetData>
    <row r="1" spans="2:10" x14ac:dyDescent="0.2">
      <c r="B1" s="11"/>
      <c r="C1" s="11"/>
      <c r="D1" s="11"/>
      <c r="E1" s="11"/>
      <c r="F1" s="11"/>
      <c r="G1" s="11"/>
      <c r="H1" s="11"/>
      <c r="I1" s="11"/>
      <c r="J1" s="11"/>
    </row>
    <row r="2" spans="2:10" x14ac:dyDescent="0.2">
      <c r="B2" s="11"/>
      <c r="C2" s="11"/>
      <c r="D2" s="11"/>
      <c r="E2" s="11"/>
      <c r="F2" s="11"/>
      <c r="G2" s="11"/>
      <c r="H2" s="11"/>
      <c r="I2" s="11"/>
      <c r="J2" s="11"/>
    </row>
    <row r="3" spans="2:10" x14ac:dyDescent="0.2">
      <c r="B3" s="11"/>
      <c r="C3" s="11"/>
      <c r="D3" s="11"/>
      <c r="E3" s="11"/>
      <c r="F3" s="11"/>
      <c r="G3" s="11"/>
      <c r="H3" s="11"/>
      <c r="I3" s="11"/>
      <c r="J3" s="11"/>
    </row>
    <row r="4" spans="2:10" x14ac:dyDescent="0.2">
      <c r="B4" s="11"/>
      <c r="C4" s="11"/>
      <c r="D4" s="11"/>
      <c r="E4" s="11"/>
      <c r="F4" s="11"/>
      <c r="G4" s="11"/>
      <c r="H4" s="11"/>
      <c r="I4" s="11"/>
      <c r="J4" s="11"/>
    </row>
    <row r="5" spans="2:10" x14ac:dyDescent="0.2">
      <c r="B5" s="11"/>
      <c r="C5" s="11"/>
      <c r="D5" s="11"/>
      <c r="E5" s="11"/>
      <c r="F5" s="11"/>
      <c r="G5" s="11"/>
      <c r="H5" s="11"/>
      <c r="I5" s="11"/>
      <c r="J5" s="11"/>
    </row>
    <row r="6" spans="2:10" ht="24" x14ac:dyDescent="0.35">
      <c r="B6" s="34" t="s">
        <v>38</v>
      </c>
      <c r="C6" s="34"/>
      <c r="D6" s="34"/>
      <c r="E6" s="34"/>
      <c r="F6" s="34"/>
      <c r="G6" s="34"/>
      <c r="H6" s="34"/>
      <c r="I6" s="34"/>
      <c r="J6" s="34"/>
    </row>
    <row r="7" spans="2:10" ht="6" customHeight="1" x14ac:dyDescent="0.2">
      <c r="B7" s="11"/>
      <c r="C7" s="11"/>
      <c r="D7" s="11"/>
      <c r="E7" s="11"/>
      <c r="F7" s="11"/>
      <c r="G7" s="11"/>
      <c r="H7" s="11"/>
      <c r="I7" s="11"/>
      <c r="J7" s="11"/>
    </row>
    <row r="8" spans="2:10" ht="48" customHeight="1" x14ac:dyDescent="0.25">
      <c r="B8" s="35" t="s">
        <v>39</v>
      </c>
      <c r="C8" s="35"/>
      <c r="D8" s="35"/>
      <c r="E8" s="35"/>
      <c r="F8" s="35"/>
      <c r="G8" s="35"/>
      <c r="H8" s="35"/>
      <c r="I8" s="35"/>
      <c r="J8" s="35"/>
    </row>
    <row r="9" spans="2:10" ht="12.75" customHeight="1" x14ac:dyDescent="0.25">
      <c r="B9" s="13"/>
      <c r="C9" s="13"/>
      <c r="D9" s="11"/>
      <c r="E9" s="11"/>
      <c r="F9" s="11"/>
      <c r="G9" s="11"/>
      <c r="H9" s="11"/>
      <c r="I9" s="11"/>
      <c r="J9" s="11"/>
    </row>
    <row r="10" spans="2:10" ht="15" x14ac:dyDescent="0.2">
      <c r="B10" s="14" t="s">
        <v>23</v>
      </c>
      <c r="C10" s="14"/>
      <c r="D10" s="11"/>
      <c r="E10" s="11"/>
      <c r="F10" s="11"/>
      <c r="G10" s="11"/>
      <c r="H10" s="11"/>
      <c r="I10" s="11"/>
      <c r="J10" s="11"/>
    </row>
    <row r="11" spans="2:10" x14ac:dyDescent="0.2">
      <c r="B11" s="11"/>
      <c r="C11" s="11"/>
      <c r="D11" s="11"/>
      <c r="E11" s="11"/>
      <c r="F11" s="11"/>
      <c r="G11" s="11"/>
      <c r="H11" s="11"/>
      <c r="I11" s="11"/>
      <c r="J11" s="11"/>
    </row>
    <row r="12" spans="2:10" ht="15" x14ac:dyDescent="0.2">
      <c r="B12" s="14" t="s">
        <v>40</v>
      </c>
      <c r="C12" s="14"/>
      <c r="D12" s="11"/>
      <c r="E12" s="11"/>
      <c r="F12" s="11"/>
      <c r="G12" s="11"/>
      <c r="H12" s="11"/>
      <c r="I12" s="11"/>
      <c r="J12" s="11"/>
    </row>
    <row r="13" spans="2:10" ht="15" x14ac:dyDescent="0.2">
      <c r="B13" s="14"/>
      <c r="C13" s="14"/>
      <c r="D13" s="11"/>
      <c r="E13" s="11"/>
      <c r="F13" s="11"/>
      <c r="G13" s="11"/>
      <c r="H13" s="11"/>
      <c r="I13" s="11"/>
      <c r="J13" s="11"/>
    </row>
    <row r="14" spans="2:10" x14ac:dyDescent="0.2">
      <c r="B14" s="38" t="s">
        <v>2</v>
      </c>
      <c r="C14" s="38"/>
      <c r="D14" s="38"/>
      <c r="E14" s="38" t="s">
        <v>3</v>
      </c>
      <c r="F14" s="38"/>
      <c r="G14" s="38" t="s">
        <v>24</v>
      </c>
      <c r="H14" s="38"/>
      <c r="I14" s="38" t="s">
        <v>25</v>
      </c>
      <c r="J14" s="38"/>
    </row>
    <row r="15" spans="2:10" x14ac:dyDescent="0.2">
      <c r="B15" s="37">
        <f>Sheet1!B11</f>
        <v>0</v>
      </c>
      <c r="C15" s="37"/>
      <c r="D15" s="37"/>
      <c r="E15" s="36">
        <f>Sheet1!C11</f>
        <v>14999</v>
      </c>
      <c r="F15" s="36"/>
      <c r="G15" s="39">
        <f>Sheet1!D11</f>
        <v>6.4</v>
      </c>
      <c r="H15" s="39"/>
      <c r="I15" s="39">
        <f>Sheet1!E11</f>
        <v>6.4</v>
      </c>
      <c r="J15" s="39"/>
    </row>
    <row r="16" spans="2:10" x14ac:dyDescent="0.2">
      <c r="B16" s="37">
        <f>Sheet1!B12</f>
        <v>15000</v>
      </c>
      <c r="C16" s="37"/>
      <c r="D16" s="37"/>
      <c r="E16" s="36">
        <f>Sheet1!C12</f>
        <v>25999</v>
      </c>
      <c r="F16" s="36"/>
      <c r="G16" s="39">
        <f>Sheet1!D12</f>
        <v>7</v>
      </c>
      <c r="H16" s="39"/>
      <c r="I16" s="39">
        <f>Sheet1!E12</f>
        <v>7</v>
      </c>
      <c r="J16" s="39"/>
    </row>
    <row r="17" spans="2:10" x14ac:dyDescent="0.2">
      <c r="B17" s="37">
        <f>Sheet1!B13</f>
        <v>26000</v>
      </c>
      <c r="C17" s="37"/>
      <c r="D17" s="37"/>
      <c r="E17" s="36">
        <f>Sheet1!C13</f>
        <v>31999</v>
      </c>
      <c r="F17" s="36"/>
      <c r="G17" s="39">
        <f>Sheet1!D13</f>
        <v>7.3</v>
      </c>
      <c r="H17" s="39"/>
      <c r="I17" s="39">
        <f>Sheet1!E13</f>
        <v>7.9</v>
      </c>
      <c r="J17" s="39"/>
    </row>
    <row r="18" spans="2:10" x14ac:dyDescent="0.2">
      <c r="B18" s="37">
        <f>Sheet1!B14</f>
        <v>32000</v>
      </c>
      <c r="C18" s="37"/>
      <c r="D18" s="37"/>
      <c r="E18" s="36">
        <f>Sheet1!C14</f>
        <v>39999</v>
      </c>
      <c r="F18" s="36"/>
      <c r="G18" s="39">
        <f>Sheet1!D14</f>
        <v>7.6</v>
      </c>
      <c r="H18" s="39"/>
      <c r="I18" s="39">
        <f>Sheet1!E14</f>
        <v>8.8000000000000007</v>
      </c>
      <c r="J18" s="39"/>
    </row>
    <row r="19" spans="2:10" x14ac:dyDescent="0.2">
      <c r="B19" s="37">
        <f>Sheet1!B15</f>
        <v>40000</v>
      </c>
      <c r="C19" s="37"/>
      <c r="D19" s="37"/>
      <c r="E19" s="36">
        <f>Sheet1!C15</f>
        <v>44999</v>
      </c>
      <c r="F19" s="36"/>
      <c r="G19" s="39">
        <f>Sheet1!D15</f>
        <v>8</v>
      </c>
      <c r="H19" s="39"/>
      <c r="I19" s="39">
        <f>Sheet1!E15</f>
        <v>9.1999999999999993</v>
      </c>
      <c r="J19" s="39"/>
    </row>
    <row r="20" spans="2:10" x14ac:dyDescent="0.2">
      <c r="B20" s="37">
        <f>Sheet1!B16</f>
        <v>45000</v>
      </c>
      <c r="C20" s="37"/>
      <c r="D20" s="37"/>
      <c r="E20" s="36">
        <f>Sheet1!C16</f>
        <v>74999</v>
      </c>
      <c r="F20" s="36"/>
      <c r="G20" s="39">
        <f>Sheet1!D16</f>
        <v>8</v>
      </c>
      <c r="H20" s="39"/>
      <c r="I20" s="39">
        <f>Sheet1!E16</f>
        <v>10.1</v>
      </c>
      <c r="J20" s="39"/>
    </row>
    <row r="21" spans="2:10" x14ac:dyDescent="0.2">
      <c r="B21" s="37">
        <f>Sheet1!B17</f>
        <v>75000</v>
      </c>
      <c r="C21" s="37"/>
      <c r="D21" s="37"/>
      <c r="E21" s="36">
        <f>Sheet1!C17</f>
        <v>99999</v>
      </c>
      <c r="F21" s="36"/>
      <c r="G21" s="39">
        <f>Sheet1!D17</f>
        <v>8.4</v>
      </c>
      <c r="H21" s="39"/>
      <c r="I21" s="39">
        <f>Sheet1!E17</f>
        <v>10.6</v>
      </c>
      <c r="J21" s="39"/>
    </row>
    <row r="22" spans="2:10" x14ac:dyDescent="0.2">
      <c r="B22" s="37">
        <f>Sheet1!B18</f>
        <v>100000</v>
      </c>
      <c r="C22" s="37"/>
      <c r="D22" s="37"/>
      <c r="E22" s="36">
        <f>Sheet1!C18</f>
        <v>150999</v>
      </c>
      <c r="F22" s="36"/>
      <c r="G22" s="39">
        <f>Sheet1!D18</f>
        <v>8.8000000000000007</v>
      </c>
      <c r="H22" s="39"/>
      <c r="I22" s="39">
        <f>Sheet1!E18</f>
        <v>11.2</v>
      </c>
      <c r="J22" s="39"/>
    </row>
    <row r="23" spans="2:10" x14ac:dyDescent="0.2">
      <c r="B23" s="15"/>
      <c r="C23" s="15"/>
      <c r="D23" s="15"/>
      <c r="E23" s="16"/>
      <c r="F23" s="16"/>
      <c r="G23" s="17"/>
      <c r="H23" s="17"/>
      <c r="I23" s="18"/>
      <c r="J23" s="18"/>
    </row>
    <row r="24" spans="2:10" s="19" customFormat="1" ht="15" x14ac:dyDescent="0.2">
      <c r="B24" s="47" t="s">
        <v>6</v>
      </c>
      <c r="C24" s="47"/>
      <c r="D24" s="47"/>
      <c r="E24" s="47"/>
      <c r="F24" s="47"/>
      <c r="G24" s="47"/>
      <c r="H24" s="47"/>
      <c r="I24" s="46">
        <v>0.14899999999999999</v>
      </c>
      <c r="J24" s="46"/>
    </row>
    <row r="25" spans="2:10" x14ac:dyDescent="0.2">
      <c r="B25" s="11"/>
      <c r="C25" s="11"/>
      <c r="D25" s="11"/>
      <c r="E25" s="11"/>
      <c r="F25" s="11"/>
      <c r="G25" s="11"/>
      <c r="H25" s="11"/>
      <c r="I25" s="11"/>
      <c r="J25" s="11"/>
    </row>
    <row r="26" spans="2:10" ht="15.75" customHeight="1" x14ac:dyDescent="0.25">
      <c r="B26" s="20" t="s">
        <v>26</v>
      </c>
      <c r="C26" s="20"/>
      <c r="D26" s="11"/>
      <c r="E26" s="11"/>
      <c r="F26" s="11"/>
      <c r="G26" s="11"/>
      <c r="H26" s="11"/>
      <c r="I26" s="11"/>
      <c r="J26" s="11"/>
    </row>
    <row r="27" spans="2:10" ht="12.95" customHeight="1" x14ac:dyDescent="0.2">
      <c r="B27" s="11"/>
      <c r="C27" s="11"/>
      <c r="D27" s="11"/>
      <c r="E27" s="11"/>
      <c r="F27" s="11"/>
      <c r="G27" s="11"/>
      <c r="H27" s="11"/>
      <c r="I27" s="11"/>
      <c r="J27" s="11"/>
    </row>
    <row r="28" spans="2:10" s="21" customFormat="1" ht="20.100000000000001" customHeight="1" thickBot="1" x14ac:dyDescent="0.3">
      <c r="B28" s="45" t="s">
        <v>27</v>
      </c>
      <c r="C28" s="45"/>
      <c r="D28" s="45"/>
      <c r="E28" s="45"/>
      <c r="F28" s="45"/>
      <c r="G28" s="45"/>
      <c r="H28" s="45"/>
      <c r="I28" s="45"/>
      <c r="J28" s="45"/>
    </row>
    <row r="29" spans="2:10" ht="15.75" customHeight="1" thickBot="1" x14ac:dyDescent="0.3">
      <c r="B29" s="31"/>
      <c r="C29" s="22"/>
      <c r="D29" s="48" t="s">
        <v>28</v>
      </c>
      <c r="E29" s="48"/>
      <c r="F29" s="48"/>
      <c r="G29" s="48"/>
      <c r="H29" s="48"/>
      <c r="I29" s="48"/>
      <c r="J29" s="48"/>
    </row>
    <row r="30" spans="2:10" ht="15.75" customHeight="1" x14ac:dyDescent="0.2">
      <c r="B30" s="11"/>
      <c r="C30" s="11"/>
      <c r="D30" s="48"/>
      <c r="E30" s="48"/>
      <c r="F30" s="48"/>
      <c r="G30" s="48"/>
      <c r="H30" s="48"/>
      <c r="I30" s="48"/>
      <c r="J30" s="48"/>
    </row>
    <row r="31" spans="2:10" ht="12.95" customHeight="1" x14ac:dyDescent="0.2">
      <c r="B31" s="11"/>
      <c r="C31" s="11"/>
      <c r="D31" s="11"/>
      <c r="E31" s="11"/>
      <c r="F31" s="11"/>
      <c r="G31" s="11"/>
      <c r="H31" s="11"/>
      <c r="I31" s="11"/>
      <c r="J31" s="11"/>
    </row>
    <row r="32" spans="2:10" s="21" customFormat="1" ht="20.100000000000001" customHeight="1" thickBot="1" x14ac:dyDescent="0.3">
      <c r="B32" s="23" t="s">
        <v>29</v>
      </c>
      <c r="C32" s="23"/>
      <c r="D32" s="24"/>
      <c r="E32" s="24"/>
      <c r="F32" s="24"/>
      <c r="G32" s="24"/>
      <c r="H32" s="24"/>
      <c r="I32" s="24"/>
      <c r="J32" s="24"/>
    </row>
    <row r="33" spans="2:10" ht="15.75" customHeight="1" thickBot="1" x14ac:dyDescent="0.3">
      <c r="B33" s="32"/>
      <c r="C33" s="11"/>
      <c r="D33" s="48" t="s">
        <v>30</v>
      </c>
      <c r="E33" s="48"/>
      <c r="F33" s="48"/>
      <c r="G33" s="48"/>
      <c r="H33" s="48"/>
      <c r="I33" s="48"/>
      <c r="J33" s="48"/>
    </row>
    <row r="34" spans="2:10" ht="15.75" customHeight="1" x14ac:dyDescent="0.2">
      <c r="B34" s="11"/>
      <c r="C34" s="11"/>
      <c r="D34" s="48"/>
      <c r="E34" s="48"/>
      <c r="F34" s="48"/>
      <c r="G34" s="48"/>
      <c r="H34" s="48"/>
      <c r="I34" s="48"/>
      <c r="J34" s="48"/>
    </row>
    <row r="35" spans="2:10" ht="15.75" customHeight="1" x14ac:dyDescent="0.25">
      <c r="B35" s="13"/>
      <c r="C35" s="13"/>
      <c r="D35" s="48"/>
      <c r="E35" s="48"/>
      <c r="F35" s="48"/>
      <c r="G35" s="48"/>
      <c r="H35" s="48"/>
      <c r="I35" s="48"/>
      <c r="J35" s="48"/>
    </row>
    <row r="36" spans="2:10" ht="12.95" customHeight="1" x14ac:dyDescent="0.25">
      <c r="B36" s="13"/>
      <c r="C36" s="13"/>
      <c r="D36" s="25"/>
      <c r="E36" s="25"/>
      <c r="F36" s="25"/>
      <c r="G36" s="25"/>
      <c r="H36" s="25"/>
      <c r="I36" s="25"/>
      <c r="J36" s="25"/>
    </row>
    <row r="37" spans="2:10" s="21" customFormat="1" ht="20.100000000000001" customHeight="1" thickBot="1" x14ac:dyDescent="0.3">
      <c r="B37" s="26" t="s">
        <v>31</v>
      </c>
      <c r="C37" s="26"/>
      <c r="D37" s="24"/>
      <c r="E37" s="24"/>
      <c r="F37" s="24"/>
      <c r="G37" s="24"/>
      <c r="H37" s="24"/>
      <c r="I37" s="24"/>
      <c r="J37" s="24"/>
    </row>
    <row r="38" spans="2:10" ht="15.75" customHeight="1" thickBot="1" x14ac:dyDescent="0.3">
      <c r="B38" s="33"/>
      <c r="C38" s="11"/>
      <c r="D38" s="44" t="s">
        <v>32</v>
      </c>
      <c r="E38" s="44"/>
      <c r="F38" s="44"/>
      <c r="G38" s="44"/>
      <c r="H38" s="44"/>
      <c r="I38" s="44"/>
      <c r="J38" s="44"/>
    </row>
    <row r="39" spans="2:10" ht="15.75" customHeight="1" x14ac:dyDescent="0.2">
      <c r="B39" s="11"/>
      <c r="C39" s="11"/>
      <c r="D39" s="44"/>
      <c r="E39" s="44"/>
      <c r="F39" s="44"/>
      <c r="G39" s="44"/>
      <c r="H39" s="44"/>
      <c r="I39" s="44"/>
      <c r="J39" s="44"/>
    </row>
    <row r="40" spans="2:10" ht="15.75" customHeight="1" x14ac:dyDescent="0.2">
      <c r="B40" s="11"/>
      <c r="C40" s="11"/>
      <c r="D40" s="44"/>
      <c r="E40" s="44"/>
      <c r="F40" s="44"/>
      <c r="G40" s="44"/>
      <c r="H40" s="44"/>
      <c r="I40" s="44"/>
      <c r="J40" s="44"/>
    </row>
    <row r="41" spans="2:10" ht="12.95" customHeight="1" thickBot="1" x14ac:dyDescent="0.25">
      <c r="B41" s="11"/>
      <c r="C41" s="11"/>
      <c r="D41" s="11"/>
      <c r="E41" s="11"/>
      <c r="F41" s="11"/>
      <c r="G41" s="11"/>
      <c r="H41" s="11"/>
      <c r="I41" s="11"/>
      <c r="J41" s="11"/>
    </row>
    <row r="42" spans="2:10" ht="15.75" customHeight="1" thickBot="1" x14ac:dyDescent="0.3">
      <c r="B42" s="41" t="s">
        <v>33</v>
      </c>
      <c r="C42" s="41"/>
      <c r="D42" s="41"/>
      <c r="E42" s="41"/>
      <c r="F42" s="41"/>
      <c r="G42" s="41"/>
      <c r="H42" s="41"/>
      <c r="I42" s="42">
        <f>Sheet1!E36</f>
        <v>0</v>
      </c>
      <c r="J42" s="43"/>
    </row>
    <row r="43" spans="2:10" ht="6" customHeight="1" thickBot="1" x14ac:dyDescent="0.3">
      <c r="B43" s="27"/>
      <c r="C43" s="27"/>
      <c r="D43" s="27"/>
      <c r="E43" s="27"/>
      <c r="F43" s="27"/>
      <c r="G43" s="27"/>
      <c r="H43" s="27"/>
      <c r="I43" s="28"/>
      <c r="J43" s="28"/>
    </row>
    <row r="44" spans="2:10" ht="16.5" thickBot="1" x14ac:dyDescent="0.3">
      <c r="B44" s="40" t="s">
        <v>41</v>
      </c>
      <c r="C44" s="40"/>
      <c r="D44" s="40"/>
      <c r="E44" s="40"/>
      <c r="F44" s="40"/>
      <c r="G44" s="40"/>
      <c r="H44" s="40"/>
      <c r="I44" s="42">
        <f>Sheet1!E37</f>
        <v>0</v>
      </c>
      <c r="J44" s="43"/>
    </row>
    <row r="45" spans="2:10" ht="6" customHeight="1" thickBot="1" x14ac:dyDescent="0.3">
      <c r="B45" s="14"/>
      <c r="C45" s="14"/>
      <c r="D45" s="14"/>
      <c r="E45" s="14"/>
      <c r="F45" s="14"/>
      <c r="G45" s="14"/>
      <c r="H45" s="14"/>
      <c r="I45" s="28"/>
      <c r="J45" s="28"/>
    </row>
    <row r="46" spans="2:10" s="19" customFormat="1" ht="16.5" thickBot="1" x14ac:dyDescent="0.3">
      <c r="B46" s="40" t="s">
        <v>34</v>
      </c>
      <c r="C46" s="40"/>
      <c r="D46" s="40"/>
      <c r="E46" s="40"/>
      <c r="F46" s="40"/>
      <c r="G46" s="40"/>
      <c r="H46" s="40"/>
      <c r="I46" s="42">
        <f>Sheet1!E38</f>
        <v>0</v>
      </c>
      <c r="J46" s="43"/>
    </row>
    <row r="47" spans="2:10" ht="12.95" customHeight="1" x14ac:dyDescent="0.25">
      <c r="B47" s="11"/>
      <c r="C47" s="11"/>
      <c r="D47" s="11"/>
      <c r="E47" s="11"/>
      <c r="F47" s="11"/>
      <c r="G47" s="11"/>
      <c r="H47" s="11"/>
      <c r="I47" s="29"/>
      <c r="J47" s="29"/>
    </row>
    <row r="48" spans="2:10" ht="15.75" x14ac:dyDescent="0.25">
      <c r="B48" s="30" t="s">
        <v>35</v>
      </c>
      <c r="C48" s="11"/>
      <c r="D48" s="11"/>
      <c r="E48" s="11"/>
      <c r="F48" s="11"/>
      <c r="G48" s="11"/>
      <c r="H48" s="11"/>
      <c r="I48" s="29"/>
      <c r="J48" s="29"/>
    </row>
    <row r="49" spans="2:10" ht="12.95" customHeight="1" thickBot="1" x14ac:dyDescent="0.3">
      <c r="B49" s="11"/>
      <c r="C49" s="11"/>
      <c r="D49" s="11"/>
      <c r="E49" s="11"/>
      <c r="F49" s="11"/>
      <c r="G49" s="11"/>
      <c r="H49" s="11"/>
      <c r="I49" s="29"/>
      <c r="J49" s="29"/>
    </row>
    <row r="50" spans="2:10" ht="16.5" thickBot="1" x14ac:dyDescent="0.3">
      <c r="B50" s="41" t="s">
        <v>36</v>
      </c>
      <c r="C50" s="41"/>
      <c r="D50" s="41"/>
      <c r="E50" s="41"/>
      <c r="F50" s="41"/>
      <c r="G50" s="41"/>
      <c r="H50" s="41"/>
      <c r="I50" s="42">
        <f>Sheet1!E39</f>
        <v>0</v>
      </c>
      <c r="J50" s="43"/>
    </row>
    <row r="51" spans="2:10" ht="12.95" customHeight="1" x14ac:dyDescent="0.2">
      <c r="B51" s="11"/>
      <c r="C51" s="11"/>
      <c r="D51" s="11"/>
      <c r="E51" s="11"/>
      <c r="F51" s="11"/>
      <c r="G51" s="11"/>
      <c r="H51" s="11"/>
      <c r="I51" s="11"/>
      <c r="J51" s="11"/>
    </row>
    <row r="52" spans="2:10" ht="15" x14ac:dyDescent="0.2">
      <c r="B52" s="40" t="s">
        <v>37</v>
      </c>
      <c r="C52" s="40"/>
      <c r="D52" s="40"/>
      <c r="E52" s="40"/>
      <c r="F52" s="40"/>
      <c r="G52" s="40"/>
      <c r="H52" s="40"/>
      <c r="I52" s="40"/>
      <c r="J52" s="40"/>
    </row>
  </sheetData>
  <sheetProtection password="D8C1" sheet="1"/>
  <mergeCells count="53">
    <mergeCell ref="I24:J24"/>
    <mergeCell ref="B24:H24"/>
    <mergeCell ref="D29:J30"/>
    <mergeCell ref="D33:J35"/>
    <mergeCell ref="B20:D20"/>
    <mergeCell ref="E20:F20"/>
    <mergeCell ref="G20:H20"/>
    <mergeCell ref="I20:J20"/>
    <mergeCell ref="D38:J40"/>
    <mergeCell ref="B28:J28"/>
    <mergeCell ref="B19:D19"/>
    <mergeCell ref="B18:D18"/>
    <mergeCell ref="E18:F18"/>
    <mergeCell ref="I19:J19"/>
    <mergeCell ref="E19:F19"/>
    <mergeCell ref="G18:H18"/>
    <mergeCell ref="G19:H19"/>
    <mergeCell ref="I18:J18"/>
    <mergeCell ref="I21:J21"/>
    <mergeCell ref="B21:D21"/>
    <mergeCell ref="G22:H22"/>
    <mergeCell ref="B22:D22"/>
    <mergeCell ref="E21:F21"/>
    <mergeCell ref="E22:F22"/>
    <mergeCell ref="G21:H21"/>
    <mergeCell ref="I22:J22"/>
    <mergeCell ref="B52:J52"/>
    <mergeCell ref="B42:H42"/>
    <mergeCell ref="B44:H44"/>
    <mergeCell ref="B46:H46"/>
    <mergeCell ref="B50:H50"/>
    <mergeCell ref="I46:J46"/>
    <mergeCell ref="I50:J50"/>
    <mergeCell ref="I42:J42"/>
    <mergeCell ref="I44:J44"/>
    <mergeCell ref="B17:D17"/>
    <mergeCell ref="I16:J16"/>
    <mergeCell ref="E17:F17"/>
    <mergeCell ref="I17:J17"/>
    <mergeCell ref="E16:F16"/>
    <mergeCell ref="G16:H16"/>
    <mergeCell ref="G17:H17"/>
    <mergeCell ref="B16:D16"/>
    <mergeCell ref="B6:J6"/>
    <mergeCell ref="B8:J8"/>
    <mergeCell ref="E15:F15"/>
    <mergeCell ref="B15:D15"/>
    <mergeCell ref="I14:J14"/>
    <mergeCell ref="G14:H14"/>
    <mergeCell ref="E14:F14"/>
    <mergeCell ref="B14:D14"/>
    <mergeCell ref="G15:H15"/>
    <mergeCell ref="I15:J15"/>
  </mergeCells>
  <phoneticPr fontId="3" type="noConversion"/>
  <printOptions horizontalCentered="1"/>
  <pageMargins left="0.74803149606299213" right="0.74803149606299213" top="0.78740157480314965" bottom="0.78740157480314965" header="0"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E43"/>
  <sheetViews>
    <sheetView workbookViewId="0">
      <selection activeCell="F29" sqref="F29"/>
    </sheetView>
  </sheetViews>
  <sheetFormatPr defaultRowHeight="15" x14ac:dyDescent="0.25"/>
  <cols>
    <col min="2" max="2" width="10.5703125" bestFit="1" customWidth="1"/>
    <col min="4" max="4" width="13.28515625" customWidth="1"/>
    <col min="5" max="5" width="13.140625" customWidth="1"/>
  </cols>
  <sheetData>
    <row r="4" spans="2:5" x14ac:dyDescent="0.25">
      <c r="B4" s="1" t="s">
        <v>0</v>
      </c>
    </row>
    <row r="7" spans="2:5" x14ac:dyDescent="0.25">
      <c r="B7" s="1" t="s">
        <v>1</v>
      </c>
    </row>
    <row r="9" spans="2:5" s="2" customFormat="1" ht="30" x14ac:dyDescent="0.25">
      <c r="B9" s="8" t="s">
        <v>2</v>
      </c>
      <c r="C9" s="8" t="s">
        <v>3</v>
      </c>
      <c r="D9" s="8" t="s">
        <v>4</v>
      </c>
      <c r="E9" s="8" t="s">
        <v>5</v>
      </c>
    </row>
    <row r="10" spans="2:5" x14ac:dyDescent="0.25">
      <c r="B10" s="7"/>
      <c r="C10" s="7"/>
      <c r="D10" s="7" t="s">
        <v>19</v>
      </c>
      <c r="E10" s="7" t="s">
        <v>19</v>
      </c>
    </row>
    <row r="11" spans="2:5" x14ac:dyDescent="0.25">
      <c r="B11">
        <v>0</v>
      </c>
      <c r="C11">
        <f t="shared" ref="C11:C17" si="0">B12-1</f>
        <v>14999</v>
      </c>
      <c r="D11" s="3">
        <v>6.4</v>
      </c>
      <c r="E11" s="3">
        <v>6.4</v>
      </c>
    </row>
    <row r="12" spans="2:5" x14ac:dyDescent="0.25">
      <c r="B12">
        <v>15000</v>
      </c>
      <c r="C12">
        <f t="shared" si="0"/>
        <v>25999</v>
      </c>
      <c r="D12" s="3">
        <v>7</v>
      </c>
      <c r="E12" s="3">
        <v>7</v>
      </c>
    </row>
    <row r="13" spans="2:5" x14ac:dyDescent="0.25">
      <c r="B13">
        <v>26000</v>
      </c>
      <c r="C13">
        <f t="shared" si="0"/>
        <v>31999</v>
      </c>
      <c r="D13" s="3">
        <v>7.3</v>
      </c>
      <c r="E13" s="3">
        <v>7.9</v>
      </c>
    </row>
    <row r="14" spans="2:5" x14ac:dyDescent="0.25">
      <c r="B14">
        <v>32000</v>
      </c>
      <c r="C14">
        <f t="shared" si="0"/>
        <v>39999</v>
      </c>
      <c r="D14" s="3">
        <v>7.6</v>
      </c>
      <c r="E14" s="3">
        <v>8.8000000000000007</v>
      </c>
    </row>
    <row r="15" spans="2:5" x14ac:dyDescent="0.25">
      <c r="B15">
        <v>40000</v>
      </c>
      <c r="C15">
        <v>44999</v>
      </c>
      <c r="D15" s="3">
        <v>8</v>
      </c>
      <c r="E15" s="3">
        <v>9.1999999999999993</v>
      </c>
    </row>
    <row r="16" spans="2:5" x14ac:dyDescent="0.25">
      <c r="B16">
        <v>45000</v>
      </c>
      <c r="C16">
        <v>74999</v>
      </c>
      <c r="D16" s="3">
        <v>8</v>
      </c>
      <c r="E16" s="3">
        <v>10.1</v>
      </c>
    </row>
    <row r="17" spans="2:5" x14ac:dyDescent="0.25">
      <c r="B17">
        <v>75000</v>
      </c>
      <c r="C17">
        <f t="shared" si="0"/>
        <v>99999</v>
      </c>
      <c r="D17" s="3">
        <v>8.4</v>
      </c>
      <c r="E17" s="3">
        <v>10.6</v>
      </c>
    </row>
    <row r="18" spans="2:5" x14ac:dyDescent="0.25">
      <c r="B18">
        <v>100000</v>
      </c>
      <c r="C18">
        <v>150999</v>
      </c>
      <c r="D18" s="3">
        <v>8.8000000000000007</v>
      </c>
      <c r="E18" s="3">
        <v>11.2</v>
      </c>
    </row>
    <row r="19" spans="2:5" x14ac:dyDescent="0.25">
      <c r="D19" s="3"/>
      <c r="E19" s="3"/>
    </row>
    <row r="20" spans="2:5" x14ac:dyDescent="0.25">
      <c r="B20" s="1" t="s">
        <v>6</v>
      </c>
      <c r="E20" s="4">
        <v>0.14899999999999999</v>
      </c>
    </row>
    <row r="23" spans="2:5" x14ac:dyDescent="0.25">
      <c r="B23" t="s">
        <v>7</v>
      </c>
    </row>
    <row r="25" spans="2:5" x14ac:dyDescent="0.25">
      <c r="B25" t="s">
        <v>8</v>
      </c>
      <c r="E25" s="5">
        <f>TPS!B29</f>
        <v>0</v>
      </c>
    </row>
    <row r="26" spans="2:5" x14ac:dyDescent="0.25">
      <c r="B26" t="s">
        <v>9</v>
      </c>
      <c r="E26">
        <f>TPS!B33</f>
        <v>0</v>
      </c>
    </row>
    <row r="27" spans="2:5" x14ac:dyDescent="0.25">
      <c r="B27" t="s">
        <v>10</v>
      </c>
      <c r="E27" s="6">
        <f>TPS!B38</f>
        <v>0</v>
      </c>
    </row>
    <row r="29" spans="2:5" x14ac:dyDescent="0.25">
      <c r="B29" t="s">
        <v>11</v>
      </c>
    </row>
    <row r="31" spans="2:5" x14ac:dyDescent="0.25">
      <c r="B31" t="s">
        <v>17</v>
      </c>
      <c r="E31" s="3">
        <f>VLOOKUP($E$25,$B$11:$E$18,3)</f>
        <v>6.4</v>
      </c>
    </row>
    <row r="32" spans="2:5" x14ac:dyDescent="0.25">
      <c r="B32" t="s">
        <v>18</v>
      </c>
      <c r="E32" s="3">
        <f>VLOOKUP($E$25,$B$11:$E$18,4)</f>
        <v>6.4</v>
      </c>
    </row>
    <row r="33" spans="2:5" x14ac:dyDescent="0.25">
      <c r="B33" t="s">
        <v>20</v>
      </c>
      <c r="E33" s="5">
        <f>E25*E26</f>
        <v>0</v>
      </c>
    </row>
    <row r="35" spans="2:5" x14ac:dyDescent="0.25">
      <c r="B35" t="s">
        <v>12</v>
      </c>
    </row>
    <row r="36" spans="2:5" x14ac:dyDescent="0.25">
      <c r="C36" t="s">
        <v>13</v>
      </c>
      <c r="E36" s="9">
        <f>E33*E31*(1-E27)/1200</f>
        <v>0</v>
      </c>
    </row>
    <row r="37" spans="2:5" x14ac:dyDescent="0.25">
      <c r="C37" t="s">
        <v>14</v>
      </c>
      <c r="E37" s="9">
        <f>E33*E32*(1-E27)/1200</f>
        <v>0</v>
      </c>
    </row>
    <row r="38" spans="2:5" x14ac:dyDescent="0.25">
      <c r="C38" t="s">
        <v>15</v>
      </c>
      <c r="E38" s="10">
        <f>E37-E36</f>
        <v>0</v>
      </c>
    </row>
    <row r="39" spans="2:5" x14ac:dyDescent="0.25">
      <c r="C39" t="s">
        <v>16</v>
      </c>
      <c r="E39" s="10">
        <f>E33*E20/12</f>
        <v>0</v>
      </c>
    </row>
    <row r="42" spans="2:5" x14ac:dyDescent="0.25">
      <c r="B42" t="s">
        <v>21</v>
      </c>
    </row>
    <row r="43" spans="2:5" x14ac:dyDescent="0.25">
      <c r="B43" t="s">
        <v>22</v>
      </c>
    </row>
  </sheetData>
  <sheetProtection password="D8C1" sheet="1"/>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TPS</vt:lpstr>
      <vt:lpstr>Sheet1</vt:lpstr>
    </vt:vector>
  </TitlesOfParts>
  <Company>GAD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Kneller</dc:creator>
  <cp:lastModifiedBy>U209873</cp:lastModifiedBy>
  <cp:lastPrinted>2011-10-06T13:11:37Z</cp:lastPrinted>
  <dcterms:created xsi:type="dcterms:W3CDTF">2011-09-30T10:52:02Z</dcterms:created>
  <dcterms:modified xsi:type="dcterms:W3CDTF">2019-05-16T13:33:12Z</dcterms:modified>
</cp:coreProperties>
</file>